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13_ncr:1_{24D7F940-57D3-45F9-9F65-03C830C04787}" xr6:coauthVersionLast="47" xr6:coauthVersionMax="47" xr10:uidLastSave="{00000000-0000-0000-0000-000000000000}"/>
  <bookViews>
    <workbookView xWindow="28680" yWindow="-120" windowWidth="19440" windowHeight="14880" xr2:uid="{B0F9EBB0-92ED-484F-AF8F-C4677AB821EC}"/>
  </bookViews>
  <sheets>
    <sheet name="2025" sheetId="3" r:id="rId1"/>
  </sheets>
  <definedNames>
    <definedName name="_xlnm.Print_Area" localSheetId="0">'2025'!$A$1:$K$63</definedName>
    <definedName name="_xlnm.Print_Titles" localSheetId="0">'2025'!$2:$2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3" l="1"/>
  <c r="J47" i="3"/>
  <c r="J44" i="3"/>
  <c r="J55" i="3" s="1"/>
  <c r="J40" i="3"/>
  <c r="J35" i="3"/>
  <c r="J30" i="3" s="1"/>
  <c r="J31" i="3"/>
  <c r="J24" i="3"/>
  <c r="J19" i="3"/>
  <c r="J15" i="3"/>
  <c r="J12" i="3"/>
  <c r="J43" i="3" l="1"/>
  <c r="J56" i="3" s="1"/>
  <c r="J58" i="3" s="1"/>
  <c r="J61" i="3" s="1"/>
  <c r="H25" i="3"/>
  <c r="H18" i="3"/>
  <c r="F40" i="3"/>
  <c r="F31" i="3"/>
  <c r="F30" i="3" s="1"/>
  <c r="H23" i="3"/>
  <c r="F44" i="3"/>
  <c r="H46" i="3"/>
  <c r="H28" i="3"/>
  <c r="H13" i="3"/>
  <c r="H34" i="3"/>
  <c r="H57" i="3"/>
  <c r="H49" i="3"/>
  <c r="H45" i="3"/>
  <c r="H41" i="3"/>
  <c r="H38" i="3"/>
  <c r="H35" i="3" s="1"/>
  <c r="H27" i="3"/>
  <c r="H26" i="3"/>
  <c r="H22" i="3"/>
  <c r="H21" i="3"/>
  <c r="H20" i="3"/>
  <c r="H17" i="3"/>
  <c r="H16" i="3"/>
  <c r="H14" i="3"/>
  <c r="H5" i="3"/>
  <c r="F15" i="3"/>
  <c r="F12" i="3"/>
  <c r="F47" i="3"/>
  <c r="F55" i="3" l="1"/>
  <c r="H31" i="3"/>
  <c r="D15" i="3"/>
  <c r="D63" i="3" s="1"/>
  <c r="D4" i="3"/>
  <c r="D19" i="3"/>
  <c r="B47" i="3"/>
  <c r="B44" i="3"/>
  <c r="B40" i="3"/>
  <c r="B35" i="3"/>
  <c r="B31" i="3"/>
  <c r="B24" i="3"/>
  <c r="B19" i="3"/>
  <c r="B15" i="3"/>
  <c r="B12" i="3"/>
  <c r="H4" i="3" l="1"/>
  <c r="D43" i="3"/>
  <c r="B30" i="3"/>
  <c r="B43" i="3" s="1"/>
  <c r="B55" i="3"/>
  <c r="H47" i="3"/>
  <c r="D55" i="3"/>
  <c r="H44" i="3"/>
  <c r="H40" i="3"/>
  <c r="H24" i="3"/>
  <c r="H15" i="3"/>
  <c r="D56" i="3" l="1"/>
  <c r="B56" i="3"/>
  <c r="B58" i="3" s="1"/>
  <c r="B61" i="3" s="1"/>
  <c r="H30" i="3"/>
  <c r="H12" i="3"/>
  <c r="B63" i="3"/>
  <c r="H55" i="3"/>
  <c r="D58" i="3" l="1"/>
  <c r="D61" i="3" s="1"/>
  <c r="H19" i="3"/>
  <c r="H43" i="3" s="1"/>
  <c r="H56" i="3" s="1"/>
  <c r="H58" i="3" s="1"/>
  <c r="H61" i="3" s="1"/>
  <c r="F19" i="3" l="1"/>
  <c r="F63" i="3" s="1"/>
  <c r="H63" i="3" l="1"/>
  <c r="F43" i="3"/>
  <c r="F56" i="3" s="1"/>
  <c r="F58" i="3" s="1"/>
  <c r="F61" i="3" s="1"/>
</calcChain>
</file>

<file path=xl/sharedStrings.xml><?xml version="1.0" encoding="utf-8"?>
<sst xmlns="http://schemas.openxmlformats.org/spreadsheetml/2006/main" count="65" uniqueCount="62">
  <si>
    <t>A) OPERACIONES CONTINUADAS</t>
  </si>
  <si>
    <t>1. Importe neto de la cifra de negocios.</t>
  </si>
  <si>
    <t>2. Variación de existencias de productos terminados y en curso de fabricación.</t>
  </si>
  <si>
    <t>3. Trabajos realizados por la empresa para su activo.</t>
  </si>
  <si>
    <t>4. Aprovisionamientos.</t>
  </si>
  <si>
    <t xml:space="preserve">         a) Consumo de mercaderías.</t>
  </si>
  <si>
    <t xml:space="preserve">         b) Consumo de materias primas y otras materias consumibles.</t>
  </si>
  <si>
    <t xml:space="preserve">         c) Trabajos realizados por otras empresas.</t>
  </si>
  <si>
    <t xml:space="preserve">         d) Deterioro de mercaderías, materias primas y otros aprovisionamientos.</t>
  </si>
  <si>
    <t>5. Otros ingresos de explotación.</t>
  </si>
  <si>
    <t xml:space="preserve">         a) Ingresos accesorios y otros de gestión corriente.</t>
  </si>
  <si>
    <t xml:space="preserve">         b) Subvenciones de explotación incorporadas al resultado del ejercicio.</t>
  </si>
  <si>
    <t>6. Gastos de personal.</t>
  </si>
  <si>
    <t xml:space="preserve">         a) Sueldos, salarios y asimilados.</t>
  </si>
  <si>
    <t xml:space="preserve">         b) Cargas sociales.</t>
  </si>
  <si>
    <t xml:space="preserve">         c) Provisiones.</t>
  </si>
  <si>
    <t>7. Otros gastos de explotación.</t>
  </si>
  <si>
    <t xml:space="preserve">         a) Servicios exteriores.</t>
  </si>
  <si>
    <t xml:space="preserve">         b) Tributos.</t>
  </si>
  <si>
    <t xml:space="preserve">         c) Pérdidas, deterioro y variación de provisiones por operaciones comerciales.</t>
  </si>
  <si>
    <t xml:space="preserve">         d) Otros gastos de gestión corriente.</t>
  </si>
  <si>
    <t>8. Amortización de inmovilizado.</t>
  </si>
  <si>
    <t xml:space="preserve">         a) Amortización del inmovilizado intangible</t>
  </si>
  <si>
    <t xml:space="preserve">         b) Amortización del inmovilizado material</t>
  </si>
  <si>
    <t xml:space="preserve">         c) Amortización de las inversiones inmobiliarias</t>
  </si>
  <si>
    <t>9. Imputación de subvenciones de inmovilizado no financiero y otras.</t>
  </si>
  <si>
    <t>10. Excesos de provisiones.</t>
  </si>
  <si>
    <t>11. Deterioro y resultado por enajenaciones del inmovilizado.</t>
  </si>
  <si>
    <t xml:space="preserve">         a) Deterioros y pérdidas.</t>
  </si>
  <si>
    <t xml:space="preserve">         Del inmovilizado intangible</t>
  </si>
  <si>
    <t xml:space="preserve">         Del inmovilizado material</t>
  </si>
  <si>
    <t xml:space="preserve">         De las inversiones inmobiliarias</t>
  </si>
  <si>
    <t xml:space="preserve">         b) Resultados por enajenaciones y otras..</t>
  </si>
  <si>
    <t>12. Diferencia negativa de combinaciones de negocio</t>
  </si>
  <si>
    <t>13. Otros resultados</t>
  </si>
  <si>
    <t xml:space="preserve">         Gastos excepcionales</t>
  </si>
  <si>
    <t xml:space="preserve">         Ingresos excepcionales</t>
  </si>
  <si>
    <t>A.1) RESULTADO DE EXPLOTACIÓN (1+2+3+4+5+6+7+8+9+10+11+12+13)</t>
  </si>
  <si>
    <t>14. Ingresos financieros.</t>
  </si>
  <si>
    <t xml:space="preserve">         a) De participaciones en instrumentos de patrimonio.</t>
  </si>
  <si>
    <t xml:space="preserve">         b) De valores negociables y otros instrumentos financieros.</t>
  </si>
  <si>
    <t>15. Gastos financieros.</t>
  </si>
  <si>
    <t xml:space="preserve">         a) Por deudas con empresas del grupo y asociadas.</t>
  </si>
  <si>
    <t xml:space="preserve">         b) Por deudas con terceros.</t>
  </si>
  <si>
    <t xml:space="preserve">         c) Por actualización de provisiones.</t>
  </si>
  <si>
    <t>16. Variación de valor razonable en instrumentos financiero.</t>
  </si>
  <si>
    <t>17. Diferencias de cambio.</t>
  </si>
  <si>
    <t>18. Deterioro y resultado por enajenaciones de instrumentos financieros.</t>
  </si>
  <si>
    <t>19. Otros ingresos y gastos de caracter financiero</t>
  </si>
  <si>
    <t>A.2) RESULTADO FINANCIERO (14+15+16+17+18+19).</t>
  </si>
  <si>
    <t>A.3) RESULTADO ANTES DE IMPUESTOS (A.1+A.2)</t>
  </si>
  <si>
    <t>20. Impuestos sobre beneficios.</t>
  </si>
  <si>
    <t>A.4) RESULTADO DEL EJERCICIO PROCEDENTE DE OPERACIONES CONTINUADAS (A.3+20)</t>
  </si>
  <si>
    <t>B) OPERACIONES INTERRUMPIDAS</t>
  </si>
  <si>
    <t>21. Resultado del ejercicio precedente de operaciones interrumpidas neto de impuestos</t>
  </si>
  <si>
    <t>A.5) RESULTADO DEL EJERCICIO (A.4 + 21)</t>
  </si>
  <si>
    <t>PRESUPUESTO DE EXPLOTACION</t>
  </si>
  <si>
    <t xml:space="preserve"> PRESUPUESTO 2025</t>
  </si>
  <si>
    <t xml:space="preserve"> PRESUPUESTO 2025 MODIFICADO</t>
  </si>
  <si>
    <t>MODIFICACION (I)                               23-06-2025</t>
  </si>
  <si>
    <t xml:space="preserve">MODIFICACION (II) DICBRE            22-12-2025               </t>
  </si>
  <si>
    <t xml:space="preserve"> CIERRE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</si>
</sst>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9"/>
      <color indexed="48"/>
      <name val="Verdana"/>
      <family val="2"/>
    </font>
    <font>
      <b/>
      <sz val="10"/>
      <color indexed="48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10"/>
      <name val="Verdana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44"/>
      </left>
      <right style="medium">
        <color indexed="44"/>
      </right>
      <top style="medium">
        <color indexed="44"/>
      </top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4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4" fontId="0" fillId="0" borderId="0" xfId="0" applyNumberFormat="1"/>
    <xf numFmtId="4" fontId="5" fillId="0" borderId="1" xfId="0" applyNumberFormat="1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 applyProtection="1">
      <alignment horizontal="right" vertical="center"/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/>
    </xf>
    <xf numFmtId="0" fontId="8" fillId="0" borderId="0" xfId="0" applyFont="1"/>
    <xf numFmtId="4" fontId="3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7" fillId="6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 applyProtection="1">
      <alignment horizontal="right" vertical="center" wrapText="1"/>
      <protection locked="0"/>
    </xf>
    <xf numFmtId="10" fontId="0" fillId="0" borderId="0" xfId="0" applyNumberFormat="1"/>
    <xf numFmtId="4" fontId="1" fillId="7" borderId="1" xfId="0" applyNumberFormat="1" applyFont="1" applyFill="1" applyBorder="1" applyAlignment="1" applyProtection="1">
      <alignment horizontal="right" vertical="center"/>
      <protection locked="0"/>
    </xf>
    <xf numFmtId="4" fontId="5" fillId="7" borderId="1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6" fillId="5" borderId="1" xfId="0" applyFont="1" applyFill="1" applyBorder="1" applyAlignment="1">
      <alignment vertical="center" wrapText="1"/>
    </xf>
    <xf numFmtId="4" fontId="6" fillId="5" borderId="1" xfId="0" applyNumberFormat="1" applyFont="1" applyFill="1" applyBorder="1" applyAlignment="1">
      <alignment vertical="center" wrapText="1"/>
    </xf>
    <xf numFmtId="2" fontId="0" fillId="0" borderId="0" xfId="0" applyNumberFormat="1"/>
    <xf numFmtId="10" fontId="5" fillId="0" borderId="0" xfId="0" applyNumberFormat="1" applyFont="1"/>
    <xf numFmtId="4" fontId="8" fillId="0" borderId="0" xfId="0" applyNumberFormat="1" applyFont="1"/>
    <xf numFmtId="10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7BA83-E023-4256-8576-B5B8B4273B0D}">
  <sheetPr>
    <tabColor theme="0"/>
    <pageSetUpPr fitToPage="1"/>
  </sheetPr>
  <dimension ref="A1:K158"/>
  <sheetViews>
    <sheetView tabSelected="1" workbookViewId="0"/>
  </sheetViews>
  <sheetFormatPr baseColWidth="10" defaultColWidth="11.42578125" defaultRowHeight="12.75" x14ac:dyDescent="0.2"/>
  <cols>
    <col min="1" max="1" width="66.7109375" bestFit="1" customWidth="1"/>
    <col min="2" max="2" width="17.5703125" customWidth="1"/>
    <col min="3" max="3" width="4.28515625" customWidth="1"/>
    <col min="4" max="4" width="17.28515625" bestFit="1" customWidth="1"/>
    <col min="5" max="5" width="3.28515625" customWidth="1"/>
    <col min="6" max="6" width="17.28515625" bestFit="1" customWidth="1"/>
    <col min="7" max="7" width="3.28515625" customWidth="1"/>
    <col min="8" max="8" width="16.5703125" bestFit="1" customWidth="1"/>
    <col min="9" max="9" width="4.85546875" customWidth="1"/>
    <col min="10" max="10" width="15.42578125" customWidth="1"/>
    <col min="11" max="11" width="3.5703125" customWidth="1"/>
    <col min="240" max="240" width="47.5703125" bestFit="1" customWidth="1"/>
    <col min="241" max="241" width="66.7109375" bestFit="1" customWidth="1"/>
    <col min="242" max="242" width="19" bestFit="1" customWidth="1"/>
    <col min="243" max="244" width="19" customWidth="1"/>
    <col min="245" max="245" width="20" customWidth="1"/>
    <col min="246" max="246" width="17.7109375" customWidth="1"/>
    <col min="247" max="247" width="3.85546875" customWidth="1"/>
    <col min="496" max="496" width="47.5703125" bestFit="1" customWidth="1"/>
    <col min="497" max="497" width="66.7109375" bestFit="1" customWidth="1"/>
    <col min="498" max="498" width="19" bestFit="1" customWidth="1"/>
    <col min="499" max="500" width="19" customWidth="1"/>
    <col min="501" max="501" width="20" customWidth="1"/>
    <col min="502" max="502" width="17.7109375" customWidth="1"/>
    <col min="503" max="503" width="3.85546875" customWidth="1"/>
    <col min="752" max="752" width="47.5703125" bestFit="1" customWidth="1"/>
    <col min="753" max="753" width="66.7109375" bestFit="1" customWidth="1"/>
    <col min="754" max="754" width="19" bestFit="1" customWidth="1"/>
    <col min="755" max="756" width="19" customWidth="1"/>
    <col min="757" max="757" width="20" customWidth="1"/>
    <col min="758" max="758" width="17.7109375" customWidth="1"/>
    <col min="759" max="759" width="3.85546875" customWidth="1"/>
    <col min="1008" max="1008" width="47.5703125" bestFit="1" customWidth="1"/>
    <col min="1009" max="1009" width="66.7109375" bestFit="1" customWidth="1"/>
    <col min="1010" max="1010" width="19" bestFit="1" customWidth="1"/>
    <col min="1011" max="1012" width="19" customWidth="1"/>
    <col min="1013" max="1013" width="20" customWidth="1"/>
    <col min="1014" max="1014" width="17.7109375" customWidth="1"/>
    <col min="1015" max="1015" width="3.85546875" customWidth="1"/>
    <col min="1264" max="1264" width="47.5703125" bestFit="1" customWidth="1"/>
    <col min="1265" max="1265" width="66.7109375" bestFit="1" customWidth="1"/>
    <col min="1266" max="1266" width="19" bestFit="1" customWidth="1"/>
    <col min="1267" max="1268" width="19" customWidth="1"/>
    <col min="1269" max="1269" width="20" customWidth="1"/>
    <col min="1270" max="1270" width="17.7109375" customWidth="1"/>
    <col min="1271" max="1271" width="3.85546875" customWidth="1"/>
    <col min="1520" max="1520" width="47.5703125" bestFit="1" customWidth="1"/>
    <col min="1521" max="1521" width="66.7109375" bestFit="1" customWidth="1"/>
    <col min="1522" max="1522" width="19" bestFit="1" customWidth="1"/>
    <col min="1523" max="1524" width="19" customWidth="1"/>
    <col min="1525" max="1525" width="20" customWidth="1"/>
    <col min="1526" max="1526" width="17.7109375" customWidth="1"/>
    <col min="1527" max="1527" width="3.85546875" customWidth="1"/>
    <col min="1776" max="1776" width="47.5703125" bestFit="1" customWidth="1"/>
    <col min="1777" max="1777" width="66.7109375" bestFit="1" customWidth="1"/>
    <col min="1778" max="1778" width="19" bestFit="1" customWidth="1"/>
    <col min="1779" max="1780" width="19" customWidth="1"/>
    <col min="1781" max="1781" width="20" customWidth="1"/>
    <col min="1782" max="1782" width="17.7109375" customWidth="1"/>
    <col min="1783" max="1783" width="3.85546875" customWidth="1"/>
    <col min="2032" max="2032" width="47.5703125" bestFit="1" customWidth="1"/>
    <col min="2033" max="2033" width="66.7109375" bestFit="1" customWidth="1"/>
    <col min="2034" max="2034" width="19" bestFit="1" customWidth="1"/>
    <col min="2035" max="2036" width="19" customWidth="1"/>
    <col min="2037" max="2037" width="20" customWidth="1"/>
    <col min="2038" max="2038" width="17.7109375" customWidth="1"/>
    <col min="2039" max="2039" width="3.85546875" customWidth="1"/>
    <col min="2288" max="2288" width="47.5703125" bestFit="1" customWidth="1"/>
    <col min="2289" max="2289" width="66.7109375" bestFit="1" customWidth="1"/>
    <col min="2290" max="2290" width="19" bestFit="1" customWidth="1"/>
    <col min="2291" max="2292" width="19" customWidth="1"/>
    <col min="2293" max="2293" width="20" customWidth="1"/>
    <col min="2294" max="2294" width="17.7109375" customWidth="1"/>
    <col min="2295" max="2295" width="3.85546875" customWidth="1"/>
    <col min="2544" max="2544" width="47.5703125" bestFit="1" customWidth="1"/>
    <col min="2545" max="2545" width="66.7109375" bestFit="1" customWidth="1"/>
    <col min="2546" max="2546" width="19" bestFit="1" customWidth="1"/>
    <col min="2547" max="2548" width="19" customWidth="1"/>
    <col min="2549" max="2549" width="20" customWidth="1"/>
    <col min="2550" max="2550" width="17.7109375" customWidth="1"/>
    <col min="2551" max="2551" width="3.85546875" customWidth="1"/>
    <col min="2800" max="2800" width="47.5703125" bestFit="1" customWidth="1"/>
    <col min="2801" max="2801" width="66.7109375" bestFit="1" customWidth="1"/>
    <col min="2802" max="2802" width="19" bestFit="1" customWidth="1"/>
    <col min="2803" max="2804" width="19" customWidth="1"/>
    <col min="2805" max="2805" width="20" customWidth="1"/>
    <col min="2806" max="2806" width="17.7109375" customWidth="1"/>
    <col min="2807" max="2807" width="3.85546875" customWidth="1"/>
    <col min="3056" max="3056" width="47.5703125" bestFit="1" customWidth="1"/>
    <col min="3057" max="3057" width="66.7109375" bestFit="1" customWidth="1"/>
    <col min="3058" max="3058" width="19" bestFit="1" customWidth="1"/>
    <col min="3059" max="3060" width="19" customWidth="1"/>
    <col min="3061" max="3061" width="20" customWidth="1"/>
    <col min="3062" max="3062" width="17.7109375" customWidth="1"/>
    <col min="3063" max="3063" width="3.85546875" customWidth="1"/>
    <col min="3312" max="3312" width="47.5703125" bestFit="1" customWidth="1"/>
    <col min="3313" max="3313" width="66.7109375" bestFit="1" customWidth="1"/>
    <col min="3314" max="3314" width="19" bestFit="1" customWidth="1"/>
    <col min="3315" max="3316" width="19" customWidth="1"/>
    <col min="3317" max="3317" width="20" customWidth="1"/>
    <col min="3318" max="3318" width="17.7109375" customWidth="1"/>
    <col min="3319" max="3319" width="3.85546875" customWidth="1"/>
    <col min="3568" max="3568" width="47.5703125" bestFit="1" customWidth="1"/>
    <col min="3569" max="3569" width="66.7109375" bestFit="1" customWidth="1"/>
    <col min="3570" max="3570" width="19" bestFit="1" customWidth="1"/>
    <col min="3571" max="3572" width="19" customWidth="1"/>
    <col min="3573" max="3573" width="20" customWidth="1"/>
    <col min="3574" max="3574" width="17.7109375" customWidth="1"/>
    <col min="3575" max="3575" width="3.85546875" customWidth="1"/>
    <col min="3824" max="3824" width="47.5703125" bestFit="1" customWidth="1"/>
    <col min="3825" max="3825" width="66.7109375" bestFit="1" customWidth="1"/>
    <col min="3826" max="3826" width="19" bestFit="1" customWidth="1"/>
    <col min="3827" max="3828" width="19" customWidth="1"/>
    <col min="3829" max="3829" width="20" customWidth="1"/>
    <col min="3830" max="3830" width="17.7109375" customWidth="1"/>
    <col min="3831" max="3831" width="3.85546875" customWidth="1"/>
    <col min="4080" max="4080" width="47.5703125" bestFit="1" customWidth="1"/>
    <col min="4081" max="4081" width="66.7109375" bestFit="1" customWidth="1"/>
    <col min="4082" max="4082" width="19" bestFit="1" customWidth="1"/>
    <col min="4083" max="4084" width="19" customWidth="1"/>
    <col min="4085" max="4085" width="20" customWidth="1"/>
    <col min="4086" max="4086" width="17.7109375" customWidth="1"/>
    <col min="4087" max="4087" width="3.85546875" customWidth="1"/>
    <col min="4336" max="4336" width="47.5703125" bestFit="1" customWidth="1"/>
    <col min="4337" max="4337" width="66.7109375" bestFit="1" customWidth="1"/>
    <col min="4338" max="4338" width="19" bestFit="1" customWidth="1"/>
    <col min="4339" max="4340" width="19" customWidth="1"/>
    <col min="4341" max="4341" width="20" customWidth="1"/>
    <col min="4342" max="4342" width="17.7109375" customWidth="1"/>
    <col min="4343" max="4343" width="3.85546875" customWidth="1"/>
    <col min="4592" max="4592" width="47.5703125" bestFit="1" customWidth="1"/>
    <col min="4593" max="4593" width="66.7109375" bestFit="1" customWidth="1"/>
    <col min="4594" max="4594" width="19" bestFit="1" customWidth="1"/>
    <col min="4595" max="4596" width="19" customWidth="1"/>
    <col min="4597" max="4597" width="20" customWidth="1"/>
    <col min="4598" max="4598" width="17.7109375" customWidth="1"/>
    <col min="4599" max="4599" width="3.85546875" customWidth="1"/>
    <col min="4848" max="4848" width="47.5703125" bestFit="1" customWidth="1"/>
    <col min="4849" max="4849" width="66.7109375" bestFit="1" customWidth="1"/>
    <col min="4850" max="4850" width="19" bestFit="1" customWidth="1"/>
    <col min="4851" max="4852" width="19" customWidth="1"/>
    <col min="4853" max="4853" width="20" customWidth="1"/>
    <col min="4854" max="4854" width="17.7109375" customWidth="1"/>
    <col min="4855" max="4855" width="3.85546875" customWidth="1"/>
    <col min="5104" max="5104" width="47.5703125" bestFit="1" customWidth="1"/>
    <col min="5105" max="5105" width="66.7109375" bestFit="1" customWidth="1"/>
    <col min="5106" max="5106" width="19" bestFit="1" customWidth="1"/>
    <col min="5107" max="5108" width="19" customWidth="1"/>
    <col min="5109" max="5109" width="20" customWidth="1"/>
    <col min="5110" max="5110" width="17.7109375" customWidth="1"/>
    <col min="5111" max="5111" width="3.85546875" customWidth="1"/>
    <col min="5360" max="5360" width="47.5703125" bestFit="1" customWidth="1"/>
    <col min="5361" max="5361" width="66.7109375" bestFit="1" customWidth="1"/>
    <col min="5362" max="5362" width="19" bestFit="1" customWidth="1"/>
    <col min="5363" max="5364" width="19" customWidth="1"/>
    <col min="5365" max="5365" width="20" customWidth="1"/>
    <col min="5366" max="5366" width="17.7109375" customWidth="1"/>
    <col min="5367" max="5367" width="3.85546875" customWidth="1"/>
    <col min="5616" max="5616" width="47.5703125" bestFit="1" customWidth="1"/>
    <col min="5617" max="5617" width="66.7109375" bestFit="1" customWidth="1"/>
    <col min="5618" max="5618" width="19" bestFit="1" customWidth="1"/>
    <col min="5619" max="5620" width="19" customWidth="1"/>
    <col min="5621" max="5621" width="20" customWidth="1"/>
    <col min="5622" max="5622" width="17.7109375" customWidth="1"/>
    <col min="5623" max="5623" width="3.85546875" customWidth="1"/>
    <col min="5872" max="5872" width="47.5703125" bestFit="1" customWidth="1"/>
    <col min="5873" max="5873" width="66.7109375" bestFit="1" customWidth="1"/>
    <col min="5874" max="5874" width="19" bestFit="1" customWidth="1"/>
    <col min="5875" max="5876" width="19" customWidth="1"/>
    <col min="5877" max="5877" width="20" customWidth="1"/>
    <col min="5878" max="5878" width="17.7109375" customWidth="1"/>
    <col min="5879" max="5879" width="3.85546875" customWidth="1"/>
    <col min="6128" max="6128" width="47.5703125" bestFit="1" customWidth="1"/>
    <col min="6129" max="6129" width="66.7109375" bestFit="1" customWidth="1"/>
    <col min="6130" max="6130" width="19" bestFit="1" customWidth="1"/>
    <col min="6131" max="6132" width="19" customWidth="1"/>
    <col min="6133" max="6133" width="20" customWidth="1"/>
    <col min="6134" max="6134" width="17.7109375" customWidth="1"/>
    <col min="6135" max="6135" width="3.85546875" customWidth="1"/>
    <col min="6384" max="6384" width="47.5703125" bestFit="1" customWidth="1"/>
    <col min="6385" max="6385" width="66.7109375" bestFit="1" customWidth="1"/>
    <col min="6386" max="6386" width="19" bestFit="1" customWidth="1"/>
    <col min="6387" max="6388" width="19" customWidth="1"/>
    <col min="6389" max="6389" width="20" customWidth="1"/>
    <col min="6390" max="6390" width="17.7109375" customWidth="1"/>
    <col min="6391" max="6391" width="3.85546875" customWidth="1"/>
    <col min="6640" max="6640" width="47.5703125" bestFit="1" customWidth="1"/>
    <col min="6641" max="6641" width="66.7109375" bestFit="1" customWidth="1"/>
    <col min="6642" max="6642" width="19" bestFit="1" customWidth="1"/>
    <col min="6643" max="6644" width="19" customWidth="1"/>
    <col min="6645" max="6645" width="20" customWidth="1"/>
    <col min="6646" max="6646" width="17.7109375" customWidth="1"/>
    <col min="6647" max="6647" width="3.85546875" customWidth="1"/>
    <col min="6896" max="6896" width="47.5703125" bestFit="1" customWidth="1"/>
    <col min="6897" max="6897" width="66.7109375" bestFit="1" customWidth="1"/>
    <col min="6898" max="6898" width="19" bestFit="1" customWidth="1"/>
    <col min="6899" max="6900" width="19" customWidth="1"/>
    <col min="6901" max="6901" width="20" customWidth="1"/>
    <col min="6902" max="6902" width="17.7109375" customWidth="1"/>
    <col min="6903" max="6903" width="3.85546875" customWidth="1"/>
    <col min="7152" max="7152" width="47.5703125" bestFit="1" customWidth="1"/>
    <col min="7153" max="7153" width="66.7109375" bestFit="1" customWidth="1"/>
    <col min="7154" max="7154" width="19" bestFit="1" customWidth="1"/>
    <col min="7155" max="7156" width="19" customWidth="1"/>
    <col min="7157" max="7157" width="20" customWidth="1"/>
    <col min="7158" max="7158" width="17.7109375" customWidth="1"/>
    <col min="7159" max="7159" width="3.85546875" customWidth="1"/>
    <col min="7408" max="7408" width="47.5703125" bestFit="1" customWidth="1"/>
    <col min="7409" max="7409" width="66.7109375" bestFit="1" customWidth="1"/>
    <col min="7410" max="7410" width="19" bestFit="1" customWidth="1"/>
    <col min="7411" max="7412" width="19" customWidth="1"/>
    <col min="7413" max="7413" width="20" customWidth="1"/>
    <col min="7414" max="7414" width="17.7109375" customWidth="1"/>
    <col min="7415" max="7415" width="3.85546875" customWidth="1"/>
    <col min="7664" max="7664" width="47.5703125" bestFit="1" customWidth="1"/>
    <col min="7665" max="7665" width="66.7109375" bestFit="1" customWidth="1"/>
    <col min="7666" max="7666" width="19" bestFit="1" customWidth="1"/>
    <col min="7667" max="7668" width="19" customWidth="1"/>
    <col min="7669" max="7669" width="20" customWidth="1"/>
    <col min="7670" max="7670" width="17.7109375" customWidth="1"/>
    <col min="7671" max="7671" width="3.85546875" customWidth="1"/>
    <col min="7920" max="7920" width="47.5703125" bestFit="1" customWidth="1"/>
    <col min="7921" max="7921" width="66.7109375" bestFit="1" customWidth="1"/>
    <col min="7922" max="7922" width="19" bestFit="1" customWidth="1"/>
    <col min="7923" max="7924" width="19" customWidth="1"/>
    <col min="7925" max="7925" width="20" customWidth="1"/>
    <col min="7926" max="7926" width="17.7109375" customWidth="1"/>
    <col min="7927" max="7927" width="3.85546875" customWidth="1"/>
    <col min="8176" max="8176" width="47.5703125" bestFit="1" customWidth="1"/>
    <col min="8177" max="8177" width="66.7109375" bestFit="1" customWidth="1"/>
    <col min="8178" max="8178" width="19" bestFit="1" customWidth="1"/>
    <col min="8179" max="8180" width="19" customWidth="1"/>
    <col min="8181" max="8181" width="20" customWidth="1"/>
    <col min="8182" max="8182" width="17.7109375" customWidth="1"/>
    <col min="8183" max="8183" width="3.85546875" customWidth="1"/>
    <col min="8432" max="8432" width="47.5703125" bestFit="1" customWidth="1"/>
    <col min="8433" max="8433" width="66.7109375" bestFit="1" customWidth="1"/>
    <col min="8434" max="8434" width="19" bestFit="1" customWidth="1"/>
    <col min="8435" max="8436" width="19" customWidth="1"/>
    <col min="8437" max="8437" width="20" customWidth="1"/>
    <col min="8438" max="8438" width="17.7109375" customWidth="1"/>
    <col min="8439" max="8439" width="3.85546875" customWidth="1"/>
    <col min="8688" max="8688" width="47.5703125" bestFit="1" customWidth="1"/>
    <col min="8689" max="8689" width="66.7109375" bestFit="1" customWidth="1"/>
    <col min="8690" max="8690" width="19" bestFit="1" customWidth="1"/>
    <col min="8691" max="8692" width="19" customWidth="1"/>
    <col min="8693" max="8693" width="20" customWidth="1"/>
    <col min="8694" max="8694" width="17.7109375" customWidth="1"/>
    <col min="8695" max="8695" width="3.85546875" customWidth="1"/>
    <col min="8944" max="8944" width="47.5703125" bestFit="1" customWidth="1"/>
    <col min="8945" max="8945" width="66.7109375" bestFit="1" customWidth="1"/>
    <col min="8946" max="8946" width="19" bestFit="1" customWidth="1"/>
    <col min="8947" max="8948" width="19" customWidth="1"/>
    <col min="8949" max="8949" width="20" customWidth="1"/>
    <col min="8950" max="8950" width="17.7109375" customWidth="1"/>
    <col min="8951" max="8951" width="3.85546875" customWidth="1"/>
    <col min="9200" max="9200" width="47.5703125" bestFit="1" customWidth="1"/>
    <col min="9201" max="9201" width="66.7109375" bestFit="1" customWidth="1"/>
    <col min="9202" max="9202" width="19" bestFit="1" customWidth="1"/>
    <col min="9203" max="9204" width="19" customWidth="1"/>
    <col min="9205" max="9205" width="20" customWidth="1"/>
    <col min="9206" max="9206" width="17.7109375" customWidth="1"/>
    <col min="9207" max="9207" width="3.85546875" customWidth="1"/>
    <col min="9456" max="9456" width="47.5703125" bestFit="1" customWidth="1"/>
    <col min="9457" max="9457" width="66.7109375" bestFit="1" customWidth="1"/>
    <col min="9458" max="9458" width="19" bestFit="1" customWidth="1"/>
    <col min="9459" max="9460" width="19" customWidth="1"/>
    <col min="9461" max="9461" width="20" customWidth="1"/>
    <col min="9462" max="9462" width="17.7109375" customWidth="1"/>
    <col min="9463" max="9463" width="3.85546875" customWidth="1"/>
    <col min="9712" max="9712" width="47.5703125" bestFit="1" customWidth="1"/>
    <col min="9713" max="9713" width="66.7109375" bestFit="1" customWidth="1"/>
    <col min="9714" max="9714" width="19" bestFit="1" customWidth="1"/>
    <col min="9715" max="9716" width="19" customWidth="1"/>
    <col min="9717" max="9717" width="20" customWidth="1"/>
    <col min="9718" max="9718" width="17.7109375" customWidth="1"/>
    <col min="9719" max="9719" width="3.85546875" customWidth="1"/>
    <col min="9968" max="9968" width="47.5703125" bestFit="1" customWidth="1"/>
    <col min="9969" max="9969" width="66.7109375" bestFit="1" customWidth="1"/>
    <col min="9970" max="9970" width="19" bestFit="1" customWidth="1"/>
    <col min="9971" max="9972" width="19" customWidth="1"/>
    <col min="9973" max="9973" width="20" customWidth="1"/>
    <col min="9974" max="9974" width="17.7109375" customWidth="1"/>
    <col min="9975" max="9975" width="3.85546875" customWidth="1"/>
    <col min="10224" max="10224" width="47.5703125" bestFit="1" customWidth="1"/>
    <col min="10225" max="10225" width="66.7109375" bestFit="1" customWidth="1"/>
    <col min="10226" max="10226" width="19" bestFit="1" customWidth="1"/>
    <col min="10227" max="10228" width="19" customWidth="1"/>
    <col min="10229" max="10229" width="20" customWidth="1"/>
    <col min="10230" max="10230" width="17.7109375" customWidth="1"/>
    <col min="10231" max="10231" width="3.85546875" customWidth="1"/>
    <col min="10480" max="10480" width="47.5703125" bestFit="1" customWidth="1"/>
    <col min="10481" max="10481" width="66.7109375" bestFit="1" customWidth="1"/>
    <col min="10482" max="10482" width="19" bestFit="1" customWidth="1"/>
    <col min="10483" max="10484" width="19" customWidth="1"/>
    <col min="10485" max="10485" width="20" customWidth="1"/>
    <col min="10486" max="10486" width="17.7109375" customWidth="1"/>
    <col min="10487" max="10487" width="3.85546875" customWidth="1"/>
    <col min="10736" max="10736" width="47.5703125" bestFit="1" customWidth="1"/>
    <col min="10737" max="10737" width="66.7109375" bestFit="1" customWidth="1"/>
    <col min="10738" max="10738" width="19" bestFit="1" customWidth="1"/>
    <col min="10739" max="10740" width="19" customWidth="1"/>
    <col min="10741" max="10741" width="20" customWidth="1"/>
    <col min="10742" max="10742" width="17.7109375" customWidth="1"/>
    <col min="10743" max="10743" width="3.85546875" customWidth="1"/>
    <col min="10992" max="10992" width="47.5703125" bestFit="1" customWidth="1"/>
    <col min="10993" max="10993" width="66.7109375" bestFit="1" customWidth="1"/>
    <col min="10994" max="10994" width="19" bestFit="1" customWidth="1"/>
    <col min="10995" max="10996" width="19" customWidth="1"/>
    <col min="10997" max="10997" width="20" customWidth="1"/>
    <col min="10998" max="10998" width="17.7109375" customWidth="1"/>
    <col min="10999" max="10999" width="3.85546875" customWidth="1"/>
    <col min="11248" max="11248" width="47.5703125" bestFit="1" customWidth="1"/>
    <col min="11249" max="11249" width="66.7109375" bestFit="1" customWidth="1"/>
    <col min="11250" max="11250" width="19" bestFit="1" customWidth="1"/>
    <col min="11251" max="11252" width="19" customWidth="1"/>
    <col min="11253" max="11253" width="20" customWidth="1"/>
    <col min="11254" max="11254" width="17.7109375" customWidth="1"/>
    <col min="11255" max="11255" width="3.85546875" customWidth="1"/>
    <col min="11504" max="11504" width="47.5703125" bestFit="1" customWidth="1"/>
    <col min="11505" max="11505" width="66.7109375" bestFit="1" customWidth="1"/>
    <col min="11506" max="11506" width="19" bestFit="1" customWidth="1"/>
    <col min="11507" max="11508" width="19" customWidth="1"/>
    <col min="11509" max="11509" width="20" customWidth="1"/>
    <col min="11510" max="11510" width="17.7109375" customWidth="1"/>
    <col min="11511" max="11511" width="3.85546875" customWidth="1"/>
    <col min="11760" max="11760" width="47.5703125" bestFit="1" customWidth="1"/>
    <col min="11761" max="11761" width="66.7109375" bestFit="1" customWidth="1"/>
    <col min="11762" max="11762" width="19" bestFit="1" customWidth="1"/>
    <col min="11763" max="11764" width="19" customWidth="1"/>
    <col min="11765" max="11765" width="20" customWidth="1"/>
    <col min="11766" max="11766" width="17.7109375" customWidth="1"/>
    <col min="11767" max="11767" width="3.85546875" customWidth="1"/>
    <col min="12016" max="12016" width="47.5703125" bestFit="1" customWidth="1"/>
    <col min="12017" max="12017" width="66.7109375" bestFit="1" customWidth="1"/>
    <col min="12018" max="12018" width="19" bestFit="1" customWidth="1"/>
    <col min="12019" max="12020" width="19" customWidth="1"/>
    <col min="12021" max="12021" width="20" customWidth="1"/>
    <col min="12022" max="12022" width="17.7109375" customWidth="1"/>
    <col min="12023" max="12023" width="3.85546875" customWidth="1"/>
    <col min="12272" max="12272" width="47.5703125" bestFit="1" customWidth="1"/>
    <col min="12273" max="12273" width="66.7109375" bestFit="1" customWidth="1"/>
    <col min="12274" max="12274" width="19" bestFit="1" customWidth="1"/>
    <col min="12275" max="12276" width="19" customWidth="1"/>
    <col min="12277" max="12277" width="20" customWidth="1"/>
    <col min="12278" max="12278" width="17.7109375" customWidth="1"/>
    <col min="12279" max="12279" width="3.85546875" customWidth="1"/>
    <col min="12528" max="12528" width="47.5703125" bestFit="1" customWidth="1"/>
    <col min="12529" max="12529" width="66.7109375" bestFit="1" customWidth="1"/>
    <col min="12530" max="12530" width="19" bestFit="1" customWidth="1"/>
    <col min="12531" max="12532" width="19" customWidth="1"/>
    <col min="12533" max="12533" width="20" customWidth="1"/>
    <col min="12534" max="12534" width="17.7109375" customWidth="1"/>
    <col min="12535" max="12535" width="3.85546875" customWidth="1"/>
    <col min="12784" max="12784" width="47.5703125" bestFit="1" customWidth="1"/>
    <col min="12785" max="12785" width="66.7109375" bestFit="1" customWidth="1"/>
    <col min="12786" max="12786" width="19" bestFit="1" customWidth="1"/>
    <col min="12787" max="12788" width="19" customWidth="1"/>
    <col min="12789" max="12789" width="20" customWidth="1"/>
    <col min="12790" max="12790" width="17.7109375" customWidth="1"/>
    <col min="12791" max="12791" width="3.85546875" customWidth="1"/>
    <col min="13040" max="13040" width="47.5703125" bestFit="1" customWidth="1"/>
    <col min="13041" max="13041" width="66.7109375" bestFit="1" customWidth="1"/>
    <col min="13042" max="13042" width="19" bestFit="1" customWidth="1"/>
    <col min="13043" max="13044" width="19" customWidth="1"/>
    <col min="13045" max="13045" width="20" customWidth="1"/>
    <col min="13046" max="13046" width="17.7109375" customWidth="1"/>
    <col min="13047" max="13047" width="3.85546875" customWidth="1"/>
    <col min="13296" max="13296" width="47.5703125" bestFit="1" customWidth="1"/>
    <col min="13297" max="13297" width="66.7109375" bestFit="1" customWidth="1"/>
    <col min="13298" max="13298" width="19" bestFit="1" customWidth="1"/>
    <col min="13299" max="13300" width="19" customWidth="1"/>
    <col min="13301" max="13301" width="20" customWidth="1"/>
    <col min="13302" max="13302" width="17.7109375" customWidth="1"/>
    <col min="13303" max="13303" width="3.85546875" customWidth="1"/>
    <col min="13552" max="13552" width="47.5703125" bestFit="1" customWidth="1"/>
    <col min="13553" max="13553" width="66.7109375" bestFit="1" customWidth="1"/>
    <col min="13554" max="13554" width="19" bestFit="1" customWidth="1"/>
    <col min="13555" max="13556" width="19" customWidth="1"/>
    <col min="13557" max="13557" width="20" customWidth="1"/>
    <col min="13558" max="13558" width="17.7109375" customWidth="1"/>
    <col min="13559" max="13559" width="3.85546875" customWidth="1"/>
    <col min="13808" max="13808" width="47.5703125" bestFit="1" customWidth="1"/>
    <col min="13809" max="13809" width="66.7109375" bestFit="1" customWidth="1"/>
    <col min="13810" max="13810" width="19" bestFit="1" customWidth="1"/>
    <col min="13811" max="13812" width="19" customWidth="1"/>
    <col min="13813" max="13813" width="20" customWidth="1"/>
    <col min="13814" max="13814" width="17.7109375" customWidth="1"/>
    <col min="13815" max="13815" width="3.85546875" customWidth="1"/>
    <col min="14064" max="14064" width="47.5703125" bestFit="1" customWidth="1"/>
    <col min="14065" max="14065" width="66.7109375" bestFit="1" customWidth="1"/>
    <col min="14066" max="14066" width="19" bestFit="1" customWidth="1"/>
    <col min="14067" max="14068" width="19" customWidth="1"/>
    <col min="14069" max="14069" width="20" customWidth="1"/>
    <col min="14070" max="14070" width="17.7109375" customWidth="1"/>
    <col min="14071" max="14071" width="3.85546875" customWidth="1"/>
    <col min="14320" max="14320" width="47.5703125" bestFit="1" customWidth="1"/>
    <col min="14321" max="14321" width="66.7109375" bestFit="1" customWidth="1"/>
    <col min="14322" max="14322" width="19" bestFit="1" customWidth="1"/>
    <col min="14323" max="14324" width="19" customWidth="1"/>
    <col min="14325" max="14325" width="20" customWidth="1"/>
    <col min="14326" max="14326" width="17.7109375" customWidth="1"/>
    <col min="14327" max="14327" width="3.85546875" customWidth="1"/>
    <col min="14576" max="14576" width="47.5703125" bestFit="1" customWidth="1"/>
    <col min="14577" max="14577" width="66.7109375" bestFit="1" customWidth="1"/>
    <col min="14578" max="14578" width="19" bestFit="1" customWidth="1"/>
    <col min="14579" max="14580" width="19" customWidth="1"/>
    <col min="14581" max="14581" width="20" customWidth="1"/>
    <col min="14582" max="14582" width="17.7109375" customWidth="1"/>
    <col min="14583" max="14583" width="3.85546875" customWidth="1"/>
    <col min="14832" max="14832" width="47.5703125" bestFit="1" customWidth="1"/>
    <col min="14833" max="14833" width="66.7109375" bestFit="1" customWidth="1"/>
    <col min="14834" max="14834" width="19" bestFit="1" customWidth="1"/>
    <col min="14835" max="14836" width="19" customWidth="1"/>
    <col min="14837" max="14837" width="20" customWidth="1"/>
    <col min="14838" max="14838" width="17.7109375" customWidth="1"/>
    <col min="14839" max="14839" width="3.85546875" customWidth="1"/>
    <col min="15088" max="15088" width="47.5703125" bestFit="1" customWidth="1"/>
    <col min="15089" max="15089" width="66.7109375" bestFit="1" customWidth="1"/>
    <col min="15090" max="15090" width="19" bestFit="1" customWidth="1"/>
    <col min="15091" max="15092" width="19" customWidth="1"/>
    <col min="15093" max="15093" width="20" customWidth="1"/>
    <col min="15094" max="15094" width="17.7109375" customWidth="1"/>
    <col min="15095" max="15095" width="3.85546875" customWidth="1"/>
    <col min="15344" max="15344" width="47.5703125" bestFit="1" customWidth="1"/>
    <col min="15345" max="15345" width="66.7109375" bestFit="1" customWidth="1"/>
    <col min="15346" max="15346" width="19" bestFit="1" customWidth="1"/>
    <col min="15347" max="15348" width="19" customWidth="1"/>
    <col min="15349" max="15349" width="20" customWidth="1"/>
    <col min="15350" max="15350" width="17.7109375" customWidth="1"/>
    <col min="15351" max="15351" width="3.85546875" customWidth="1"/>
    <col min="15600" max="15600" width="47.5703125" bestFit="1" customWidth="1"/>
    <col min="15601" max="15601" width="66.7109375" bestFit="1" customWidth="1"/>
    <col min="15602" max="15602" width="19" bestFit="1" customWidth="1"/>
    <col min="15603" max="15604" width="19" customWidth="1"/>
    <col min="15605" max="15605" width="20" customWidth="1"/>
    <col min="15606" max="15606" width="17.7109375" customWidth="1"/>
    <col min="15607" max="15607" width="3.85546875" customWidth="1"/>
    <col min="15856" max="15856" width="47.5703125" bestFit="1" customWidth="1"/>
    <col min="15857" max="15857" width="66.7109375" bestFit="1" customWidth="1"/>
    <col min="15858" max="15858" width="19" bestFit="1" customWidth="1"/>
    <col min="15859" max="15860" width="19" customWidth="1"/>
    <col min="15861" max="15861" width="20" customWidth="1"/>
    <col min="15862" max="15862" width="17.7109375" customWidth="1"/>
    <col min="15863" max="15863" width="3.85546875" customWidth="1"/>
    <col min="16112" max="16112" width="47.5703125" bestFit="1" customWidth="1"/>
    <col min="16113" max="16113" width="66.7109375" bestFit="1" customWidth="1"/>
    <col min="16114" max="16114" width="19" bestFit="1" customWidth="1"/>
    <col min="16115" max="16116" width="19" customWidth="1"/>
    <col min="16117" max="16117" width="20" customWidth="1"/>
    <col min="16118" max="16118" width="17.7109375" customWidth="1"/>
    <col min="16119" max="16119" width="3.85546875" customWidth="1"/>
  </cols>
  <sheetData>
    <row r="1" spans="1:11" ht="20.100000000000001" customHeight="1" thickBot="1" x14ac:dyDescent="0.25">
      <c r="A1" s="17"/>
      <c r="B1" s="1"/>
      <c r="C1" s="1"/>
      <c r="D1" s="1"/>
      <c r="E1" s="1"/>
      <c r="F1" s="1"/>
      <c r="G1" s="1"/>
      <c r="H1" s="1"/>
      <c r="J1" s="1"/>
    </row>
    <row r="2" spans="1:11" ht="51.75" customHeight="1" thickBot="1" x14ac:dyDescent="0.25">
      <c r="A2" s="2"/>
      <c r="B2" s="3" t="s">
        <v>57</v>
      </c>
      <c r="D2" s="19" t="s">
        <v>59</v>
      </c>
      <c r="F2" s="19" t="s">
        <v>60</v>
      </c>
      <c r="H2" s="3" t="s">
        <v>58</v>
      </c>
      <c r="J2" s="3" t="s">
        <v>61</v>
      </c>
    </row>
    <row r="3" spans="1:11" ht="15.75" customHeight="1" thickBot="1" x14ac:dyDescent="0.25">
      <c r="A3" s="2" t="s">
        <v>0</v>
      </c>
      <c r="B3" s="4"/>
      <c r="D3" s="4"/>
      <c r="F3" s="4"/>
      <c r="H3" s="4"/>
      <c r="J3" s="4"/>
    </row>
    <row r="4" spans="1:11" ht="15.75" customHeight="1" thickBot="1" x14ac:dyDescent="0.25">
      <c r="A4" s="5" t="s">
        <v>1</v>
      </c>
      <c r="B4" s="6">
        <v>7146.57</v>
      </c>
      <c r="C4" s="7"/>
      <c r="D4" s="6">
        <f>792.01+183.82+8.52</f>
        <v>984.34999999999991</v>
      </c>
      <c r="F4" s="24">
        <v>100</v>
      </c>
      <c r="H4" s="6">
        <f>+B4+D4+F4</f>
        <v>8230.92</v>
      </c>
      <c r="J4" s="6">
        <v>8499.8700000000008</v>
      </c>
      <c r="K4" s="26"/>
    </row>
    <row r="5" spans="1:11" ht="23.25" customHeight="1" thickBot="1" x14ac:dyDescent="0.25">
      <c r="A5" s="5" t="s">
        <v>2</v>
      </c>
      <c r="B5" s="6">
        <v>464.42</v>
      </c>
      <c r="D5" s="6">
        <v>-792.01</v>
      </c>
      <c r="F5" s="24"/>
      <c r="H5" s="6">
        <f>+B5+D5+F5</f>
        <v>-327.58999999999997</v>
      </c>
      <c r="J5" s="6">
        <v>-295.85000000000002</v>
      </c>
      <c r="K5" s="26"/>
    </row>
    <row r="6" spans="1:11" ht="15.75" customHeight="1" thickBot="1" x14ac:dyDescent="0.25">
      <c r="A6" s="5" t="s">
        <v>3</v>
      </c>
      <c r="B6" s="6"/>
      <c r="D6" s="6"/>
      <c r="F6" s="24"/>
      <c r="H6" s="6"/>
      <c r="J6" s="6"/>
    </row>
    <row r="7" spans="1:11" ht="15.75" customHeight="1" thickBot="1" x14ac:dyDescent="0.25">
      <c r="A7" s="5" t="s">
        <v>4</v>
      </c>
      <c r="B7" s="6"/>
      <c r="D7" s="6"/>
      <c r="F7" s="24"/>
      <c r="H7" s="6"/>
      <c r="J7" s="6">
        <v>0</v>
      </c>
    </row>
    <row r="8" spans="1:11" ht="15.75" customHeight="1" thickBot="1" x14ac:dyDescent="0.25">
      <c r="A8" s="5" t="s">
        <v>5</v>
      </c>
      <c r="B8" s="8"/>
      <c r="D8" s="8"/>
      <c r="F8" s="25"/>
      <c r="H8" s="8"/>
      <c r="J8" s="8"/>
    </row>
    <row r="9" spans="1:11" ht="23.25" customHeight="1" thickBot="1" x14ac:dyDescent="0.25">
      <c r="A9" s="5" t="s">
        <v>6</v>
      </c>
      <c r="B9" s="8"/>
      <c r="D9" s="8"/>
      <c r="F9" s="25"/>
      <c r="H9" s="8"/>
      <c r="J9" s="8"/>
    </row>
    <row r="10" spans="1:11" ht="15.75" customHeight="1" thickBot="1" x14ac:dyDescent="0.25">
      <c r="A10" s="5" t="s">
        <v>7</v>
      </c>
      <c r="B10" s="8"/>
      <c r="D10" s="8"/>
      <c r="F10" s="25"/>
      <c r="H10" s="8"/>
      <c r="J10" s="8"/>
    </row>
    <row r="11" spans="1:11" ht="25.5" customHeight="1" thickBot="1" x14ac:dyDescent="0.25">
      <c r="A11" s="5" t="s">
        <v>8</v>
      </c>
      <c r="B11" s="8"/>
      <c r="C11" s="7"/>
      <c r="D11" s="8"/>
      <c r="F11" s="25"/>
      <c r="H11" s="8"/>
      <c r="J11" s="8">
        <v>0</v>
      </c>
    </row>
    <row r="12" spans="1:11" ht="15.75" customHeight="1" thickBot="1" x14ac:dyDescent="0.25">
      <c r="A12" s="5" t="s">
        <v>9</v>
      </c>
      <c r="B12" s="6">
        <f>+B13+B14</f>
        <v>4772.07</v>
      </c>
      <c r="C12" s="7"/>
      <c r="D12" s="6"/>
      <c r="F12" s="24">
        <f>+F13</f>
        <v>-7</v>
      </c>
      <c r="H12" s="6">
        <f>+H13+H14</f>
        <v>4765.07</v>
      </c>
      <c r="J12" s="6">
        <f>+J13+J14</f>
        <v>4773.74</v>
      </c>
    </row>
    <row r="13" spans="1:11" ht="15.75" customHeight="1" thickBot="1" x14ac:dyDescent="0.25">
      <c r="A13" s="5" t="s">
        <v>10</v>
      </c>
      <c r="B13" s="8">
        <v>25</v>
      </c>
      <c r="C13" s="7"/>
      <c r="D13" s="8"/>
      <c r="F13" s="25">
        <v>-7</v>
      </c>
      <c r="H13" s="8">
        <f>+B13+D13+F13</f>
        <v>18</v>
      </c>
      <c r="J13" s="8">
        <v>26.46</v>
      </c>
    </row>
    <row r="14" spans="1:11" ht="23.25" customHeight="1" thickBot="1" x14ac:dyDescent="0.25">
      <c r="A14" s="5" t="s">
        <v>11</v>
      </c>
      <c r="B14" s="8">
        <v>4747.07</v>
      </c>
      <c r="C14" s="7"/>
      <c r="D14" s="8"/>
      <c r="F14" s="25"/>
      <c r="H14" s="8">
        <f>+B14+D14+F14</f>
        <v>4747.07</v>
      </c>
      <c r="J14" s="8">
        <v>4747.28</v>
      </c>
    </row>
    <row r="15" spans="1:11" ht="15.75" customHeight="1" thickBot="1" x14ac:dyDescent="0.25">
      <c r="A15" s="5" t="s">
        <v>12</v>
      </c>
      <c r="B15" s="6">
        <f>+B16+B17+B18</f>
        <v>-1739.8</v>
      </c>
      <c r="C15" s="7"/>
      <c r="D15" s="6">
        <f>+D16+D17+D18</f>
        <v>-183.83</v>
      </c>
      <c r="F15" s="24">
        <f>+F16+F17+F18</f>
        <v>95</v>
      </c>
      <c r="H15" s="6">
        <f>+H16+H17+H18</f>
        <v>-1828.6299999999999</v>
      </c>
      <c r="J15" s="6">
        <f>+J16+J17+J18</f>
        <v>-1790.22</v>
      </c>
    </row>
    <row r="16" spans="1:11" ht="15.75" customHeight="1" thickBot="1" x14ac:dyDescent="0.25">
      <c r="A16" s="5" t="s">
        <v>13</v>
      </c>
      <c r="B16" s="8">
        <v>-1330.11</v>
      </c>
      <c r="C16" s="7"/>
      <c r="D16" s="8">
        <v>-183.83</v>
      </c>
      <c r="F16" s="25">
        <v>125</v>
      </c>
      <c r="H16" s="8">
        <f t="shared" ref="H16:H18" si="0">+B16+D16+F16</f>
        <v>-1388.9399999999998</v>
      </c>
      <c r="J16" s="8">
        <v>-1364.64</v>
      </c>
    </row>
    <row r="17" spans="1:10" ht="15.75" customHeight="1" thickBot="1" x14ac:dyDescent="0.25">
      <c r="A17" s="5" t="s">
        <v>14</v>
      </c>
      <c r="B17" s="8">
        <v>-409.69</v>
      </c>
      <c r="D17" s="8"/>
      <c r="F17" s="25">
        <v>15</v>
      </c>
      <c r="H17" s="8">
        <f t="shared" si="0"/>
        <v>-394.69</v>
      </c>
      <c r="J17" s="8">
        <v>-382.74</v>
      </c>
    </row>
    <row r="18" spans="1:10" ht="15.75" customHeight="1" thickBot="1" x14ac:dyDescent="0.25">
      <c r="A18" s="5" t="s">
        <v>15</v>
      </c>
      <c r="B18" s="8"/>
      <c r="D18" s="8"/>
      <c r="F18" s="25">
        <v>-45</v>
      </c>
      <c r="H18" s="8">
        <f t="shared" si="0"/>
        <v>-45</v>
      </c>
      <c r="J18" s="8">
        <v>-42.84</v>
      </c>
    </row>
    <row r="19" spans="1:10" ht="15.75" customHeight="1" thickBot="1" x14ac:dyDescent="0.25">
      <c r="A19" s="5" t="s">
        <v>16</v>
      </c>
      <c r="B19" s="6">
        <f>+B20+B21+B22+B23</f>
        <v>-7314.4</v>
      </c>
      <c r="D19" s="6">
        <f>+D20+D21+D22+D23</f>
        <v>-8.52</v>
      </c>
      <c r="F19" s="24">
        <f>+F20+F21+F22+F24</f>
        <v>-660</v>
      </c>
      <c r="H19" s="6">
        <f>+H20+H21+H22+H23</f>
        <v>-7982.9199999999983</v>
      </c>
      <c r="J19" s="6">
        <f>+J20+J21+J22+J23</f>
        <v>-7386.22</v>
      </c>
    </row>
    <row r="20" spans="1:10" ht="16.5" customHeight="1" thickBot="1" x14ac:dyDescent="0.25">
      <c r="A20" s="5" t="s">
        <v>17</v>
      </c>
      <c r="B20" s="8">
        <v>-3815.6799999999994</v>
      </c>
      <c r="D20" s="8">
        <v>-8.52</v>
      </c>
      <c r="F20" s="25">
        <v>-220</v>
      </c>
      <c r="H20" s="8">
        <f t="shared" ref="H20:H28" si="1">+B20+D20+F20</f>
        <v>-4044.1999999999994</v>
      </c>
      <c r="J20" s="8">
        <v>-4085.05</v>
      </c>
    </row>
    <row r="21" spans="1:10" ht="15.75" customHeight="1" thickBot="1" x14ac:dyDescent="0.25">
      <c r="A21" s="5" t="s">
        <v>18</v>
      </c>
      <c r="B21" s="8">
        <v>-1150</v>
      </c>
      <c r="D21" s="8"/>
      <c r="F21" s="25">
        <v>-140</v>
      </c>
      <c r="H21" s="8">
        <f t="shared" si="1"/>
        <v>-1290</v>
      </c>
      <c r="J21" s="8">
        <v>-1247.6099999999999</v>
      </c>
    </row>
    <row r="22" spans="1:10" ht="23.25" customHeight="1" thickBot="1" x14ac:dyDescent="0.25">
      <c r="A22" s="5" t="s">
        <v>19</v>
      </c>
      <c r="B22" s="8">
        <v>-2248.7199999999998</v>
      </c>
      <c r="D22" s="8"/>
      <c r="F22" s="25">
        <v>200</v>
      </c>
      <c r="H22" s="8">
        <f t="shared" si="1"/>
        <v>-2048.7199999999998</v>
      </c>
      <c r="J22" s="8">
        <v>-1599.26</v>
      </c>
    </row>
    <row r="23" spans="1:10" ht="15.75" customHeight="1" thickBot="1" x14ac:dyDescent="0.25">
      <c r="A23" s="5" t="s">
        <v>20</v>
      </c>
      <c r="B23" s="8">
        <v>-100</v>
      </c>
      <c r="D23" s="8"/>
      <c r="H23" s="25">
        <f>+B23+D23+F24</f>
        <v>-600</v>
      </c>
      <c r="J23" s="25">
        <v>-454.3</v>
      </c>
    </row>
    <row r="24" spans="1:10" ht="15.75" customHeight="1" thickBot="1" x14ac:dyDescent="0.25">
      <c r="A24" s="5" t="s">
        <v>21</v>
      </c>
      <c r="B24" s="6">
        <f>+B25+B26+B27</f>
        <v>-5267.34</v>
      </c>
      <c r="D24" s="6"/>
      <c r="F24" s="25">
        <v>-500</v>
      </c>
      <c r="H24" s="6">
        <f>+H25+H26+H27</f>
        <v>-5397.34</v>
      </c>
      <c r="J24" s="6">
        <f>+J25+J26+J27</f>
        <v>-5380.4299999999994</v>
      </c>
    </row>
    <row r="25" spans="1:10" ht="15.75" customHeight="1" thickBot="1" x14ac:dyDescent="0.25">
      <c r="A25" s="5" t="s">
        <v>22</v>
      </c>
      <c r="B25" s="8">
        <v>-5.78</v>
      </c>
      <c r="D25" s="8"/>
      <c r="F25" s="24"/>
      <c r="H25" s="8">
        <f>+B25+D25</f>
        <v>-5.78</v>
      </c>
      <c r="J25" s="8">
        <v>-2.7</v>
      </c>
    </row>
    <row r="26" spans="1:10" ht="15.75" customHeight="1" thickBot="1" x14ac:dyDescent="0.25">
      <c r="A26" s="5" t="s">
        <v>23</v>
      </c>
      <c r="B26" s="8">
        <v>-70.92</v>
      </c>
      <c r="D26" s="8"/>
      <c r="F26" s="25"/>
      <c r="H26" s="8">
        <f t="shared" si="1"/>
        <v>-70.92</v>
      </c>
      <c r="J26" s="8">
        <v>-67.58</v>
      </c>
    </row>
    <row r="27" spans="1:10" ht="15.75" customHeight="1" thickBot="1" x14ac:dyDescent="0.25">
      <c r="A27" s="5" t="s">
        <v>24</v>
      </c>
      <c r="B27" s="8">
        <v>-5190.6400000000003</v>
      </c>
      <c r="D27" s="8"/>
      <c r="F27" s="25">
        <v>-130</v>
      </c>
      <c r="H27" s="8">
        <f t="shared" si="1"/>
        <v>-5320.64</v>
      </c>
      <c r="J27" s="8">
        <v>-5310.15</v>
      </c>
    </row>
    <row r="28" spans="1:10" ht="15.75" customHeight="1" thickBot="1" x14ac:dyDescent="0.25">
      <c r="A28" s="5" t="s">
        <v>25</v>
      </c>
      <c r="B28" s="6">
        <v>20</v>
      </c>
      <c r="D28" s="6"/>
      <c r="F28" s="24">
        <v>20</v>
      </c>
      <c r="H28" s="8">
        <f t="shared" si="1"/>
        <v>40</v>
      </c>
      <c r="J28" s="8">
        <v>82.89</v>
      </c>
    </row>
    <row r="29" spans="1:10" ht="15.75" customHeight="1" thickBot="1" x14ac:dyDescent="0.25">
      <c r="A29" s="5" t="s">
        <v>26</v>
      </c>
      <c r="B29" s="6"/>
      <c r="D29" s="6"/>
      <c r="F29" s="24"/>
      <c r="H29" s="6"/>
      <c r="J29" s="6"/>
    </row>
    <row r="30" spans="1:10" ht="15.75" customHeight="1" thickBot="1" x14ac:dyDescent="0.25">
      <c r="A30" s="5" t="s">
        <v>27</v>
      </c>
      <c r="B30" s="6">
        <f>+B31+B35</f>
        <v>4133.3099999999995</v>
      </c>
      <c r="D30" s="6"/>
      <c r="F30" s="24">
        <f>+F31+F35</f>
        <v>455</v>
      </c>
      <c r="H30" s="6">
        <f>+H31+H35</f>
        <v>4588.3099999999995</v>
      </c>
      <c r="J30" s="6">
        <f>+J31+J35</f>
        <v>4667.51</v>
      </c>
    </row>
    <row r="31" spans="1:10" ht="15.75" customHeight="1" thickBot="1" x14ac:dyDescent="0.25">
      <c r="A31" s="5" t="s">
        <v>28</v>
      </c>
      <c r="B31" s="8">
        <f>+B34</f>
        <v>4303.3099999999995</v>
      </c>
      <c r="D31" s="8"/>
      <c r="F31" s="8">
        <f>+F34</f>
        <v>455</v>
      </c>
      <c r="H31" s="8">
        <f>+H34</f>
        <v>4758.3099999999995</v>
      </c>
      <c r="J31" s="8">
        <f>+J34</f>
        <v>5054.71</v>
      </c>
    </row>
    <row r="32" spans="1:10" ht="15.75" customHeight="1" thickBot="1" x14ac:dyDescent="0.25">
      <c r="A32" s="5" t="s">
        <v>29</v>
      </c>
      <c r="B32" s="8"/>
      <c r="D32" s="8"/>
      <c r="F32" s="8"/>
      <c r="H32" s="8"/>
      <c r="J32" s="8"/>
    </row>
    <row r="33" spans="1:10" ht="15.75" customHeight="1" thickBot="1" x14ac:dyDescent="0.25">
      <c r="A33" s="5" t="s">
        <v>30</v>
      </c>
      <c r="B33" s="8"/>
      <c r="D33" s="8"/>
      <c r="F33" s="8"/>
      <c r="H33" s="8"/>
      <c r="J33" s="8"/>
    </row>
    <row r="34" spans="1:10" ht="15.75" customHeight="1" thickBot="1" x14ac:dyDescent="0.25">
      <c r="A34" s="5" t="s">
        <v>31</v>
      </c>
      <c r="B34" s="8">
        <v>4303.3099999999995</v>
      </c>
      <c r="D34" s="8"/>
      <c r="F34" s="8">
        <v>455</v>
      </c>
      <c r="H34" s="8">
        <f t="shared" ref="H34" si="2">+B34+D34+F34</f>
        <v>4758.3099999999995</v>
      </c>
      <c r="J34" s="8">
        <v>5054.71</v>
      </c>
    </row>
    <row r="35" spans="1:10" ht="15.75" customHeight="1" thickBot="1" x14ac:dyDescent="0.25">
      <c r="A35" s="5" t="s">
        <v>32</v>
      </c>
      <c r="B35" s="8">
        <f>+B38</f>
        <v>-170</v>
      </c>
      <c r="D35" s="8"/>
      <c r="F35" s="8"/>
      <c r="H35" s="8">
        <f>+H38</f>
        <v>-170</v>
      </c>
      <c r="J35" s="8">
        <f>+J38</f>
        <v>-387.2</v>
      </c>
    </row>
    <row r="36" spans="1:10" ht="15.75" customHeight="1" thickBot="1" x14ac:dyDescent="0.25">
      <c r="A36" s="5" t="s">
        <v>29</v>
      </c>
      <c r="B36" s="8"/>
      <c r="D36" s="8"/>
      <c r="F36" s="8"/>
      <c r="H36" s="8"/>
      <c r="J36" s="8"/>
    </row>
    <row r="37" spans="1:10" ht="15.75" customHeight="1" thickBot="1" x14ac:dyDescent="0.25">
      <c r="A37" s="5" t="s">
        <v>30</v>
      </c>
      <c r="B37" s="8"/>
      <c r="D37" s="8"/>
      <c r="F37" s="8"/>
      <c r="H37" s="8"/>
      <c r="J37" s="8"/>
    </row>
    <row r="38" spans="1:10" ht="15.75" customHeight="1" thickBot="1" x14ac:dyDescent="0.25">
      <c r="A38" s="5" t="s">
        <v>31</v>
      </c>
      <c r="B38" s="8">
        <v>-170</v>
      </c>
      <c r="D38" s="8"/>
      <c r="F38" s="8"/>
      <c r="H38" s="8">
        <f t="shared" ref="H38" si="3">+B38+D38+F38</f>
        <v>-170</v>
      </c>
      <c r="J38" s="8">
        <v>-387.2</v>
      </c>
    </row>
    <row r="39" spans="1:10" ht="15.75" customHeight="1" thickBot="1" x14ac:dyDescent="0.25">
      <c r="A39" s="5" t="s">
        <v>33</v>
      </c>
      <c r="B39" s="6"/>
      <c r="D39" s="6"/>
      <c r="F39" s="6"/>
      <c r="H39" s="6"/>
      <c r="J39" s="6"/>
    </row>
    <row r="40" spans="1:10" ht="15.75" customHeight="1" thickBot="1" x14ac:dyDescent="0.25">
      <c r="A40" s="5" t="s">
        <v>34</v>
      </c>
      <c r="B40" s="6">
        <f>+B41+B42</f>
        <v>-100</v>
      </c>
      <c r="D40" s="6"/>
      <c r="F40" s="6">
        <f>+F41+F42</f>
        <v>10</v>
      </c>
      <c r="H40" s="6">
        <f>+H41+H42</f>
        <v>-90</v>
      </c>
      <c r="J40" s="6">
        <f>+J41+J42</f>
        <v>-57.669999999999995</v>
      </c>
    </row>
    <row r="41" spans="1:10" ht="15.75" customHeight="1" thickBot="1" x14ac:dyDescent="0.25">
      <c r="A41" s="5" t="s">
        <v>35</v>
      </c>
      <c r="B41" s="8">
        <v>-100</v>
      </c>
      <c r="D41" s="8"/>
      <c r="F41" s="8">
        <v>10</v>
      </c>
      <c r="H41" s="8">
        <f t="shared" ref="H41" si="4">+B41+D41+F41</f>
        <v>-90</v>
      </c>
      <c r="J41" s="8">
        <v>-71.319999999999993</v>
      </c>
    </row>
    <row r="42" spans="1:10" ht="15.75" customHeight="1" thickBot="1" x14ac:dyDescent="0.25">
      <c r="A42" s="5" t="s">
        <v>36</v>
      </c>
      <c r="B42" s="8"/>
      <c r="D42" s="8"/>
      <c r="F42" s="8"/>
      <c r="H42" s="8"/>
      <c r="J42" s="8">
        <v>13.65</v>
      </c>
    </row>
    <row r="43" spans="1:10" ht="23.25" customHeight="1" thickBot="1" x14ac:dyDescent="0.25">
      <c r="A43" s="9" t="s">
        <v>37</v>
      </c>
      <c r="B43" s="10">
        <f>+B4+B5+B12+B15+B19+B24+B28+B29+B30+B40+B7</f>
        <v>2114.83</v>
      </c>
      <c r="D43" s="10">
        <f>+D4+D5+D12+D15+D19+D24+D28+D29+D30+D40+D7+0.01</f>
        <v>-9.3933541500668127E-14</v>
      </c>
      <c r="F43" s="10">
        <f>+F4+F5+F12+F15+F19+F25+F28+F29+F30+F40+F7</f>
        <v>13</v>
      </c>
      <c r="H43" s="10">
        <f>+H4+H5+H12+H15+H19+H24+H28+H29+H30+H40+H7</f>
        <v>1997.8200000000015</v>
      </c>
      <c r="J43" s="10">
        <f>+J4+J5+J12+J15+J19+J24+J28+J29+J30+J40+J7</f>
        <v>3113.6200000000017</v>
      </c>
    </row>
    <row r="44" spans="1:10" ht="15.75" customHeight="1" thickBot="1" x14ac:dyDescent="0.25">
      <c r="A44" s="5" t="s">
        <v>38</v>
      </c>
      <c r="B44" s="6">
        <f>+B45+B46</f>
        <v>3.82</v>
      </c>
      <c r="D44" s="6"/>
      <c r="F44" s="24">
        <f>+F45+F46</f>
        <v>117</v>
      </c>
      <c r="H44" s="6">
        <f>+H45+H46</f>
        <v>120.82000000000001</v>
      </c>
      <c r="J44" s="6">
        <f>+J46+J45</f>
        <v>132.25</v>
      </c>
    </row>
    <row r="45" spans="1:10" ht="15.75" customHeight="1" thickBot="1" x14ac:dyDescent="0.25">
      <c r="A45" s="5" t="s">
        <v>39</v>
      </c>
      <c r="B45" s="8"/>
      <c r="D45" s="8"/>
      <c r="F45" s="25">
        <v>118.67</v>
      </c>
      <c r="H45" s="8">
        <f t="shared" ref="H45:H46" si="5">+B45+D45+F45</f>
        <v>118.67</v>
      </c>
      <c r="J45" s="8">
        <v>130.12</v>
      </c>
    </row>
    <row r="46" spans="1:10" ht="15.75" customHeight="1" thickBot="1" x14ac:dyDescent="0.25">
      <c r="A46" s="5" t="s">
        <v>40</v>
      </c>
      <c r="B46" s="8">
        <v>3.82</v>
      </c>
      <c r="D46" s="8"/>
      <c r="F46" s="25">
        <v>-1.67</v>
      </c>
      <c r="H46" s="8">
        <f t="shared" si="5"/>
        <v>2.15</v>
      </c>
      <c r="J46" s="8">
        <v>2.13</v>
      </c>
    </row>
    <row r="47" spans="1:10" ht="15.75" customHeight="1" thickBot="1" x14ac:dyDescent="0.25">
      <c r="A47" s="5" t="s">
        <v>41</v>
      </c>
      <c r="B47" s="6">
        <f>+B48+B49</f>
        <v>-1157.1199999999999</v>
      </c>
      <c r="D47" s="6"/>
      <c r="F47" s="24">
        <f>+F48+F49</f>
        <v>0</v>
      </c>
      <c r="H47" s="6">
        <f>+H48+H49</f>
        <v>-1157.1199999999999</v>
      </c>
      <c r="J47" s="6">
        <f>+J48+J49</f>
        <v>-1129.9000000000001</v>
      </c>
    </row>
    <row r="48" spans="1:10" ht="23.25" customHeight="1" thickBot="1" x14ac:dyDescent="0.25">
      <c r="A48" s="5" t="s">
        <v>42</v>
      </c>
      <c r="B48" s="8"/>
      <c r="D48" s="8"/>
      <c r="F48" s="8"/>
      <c r="H48" s="8"/>
      <c r="J48" s="8"/>
    </row>
    <row r="49" spans="1:10" ht="34.5" customHeight="1" thickBot="1" x14ac:dyDescent="0.25">
      <c r="A49" s="5" t="s">
        <v>43</v>
      </c>
      <c r="B49" s="8">
        <v>-1157.1199999999999</v>
      </c>
      <c r="D49" s="8"/>
      <c r="F49" s="8"/>
      <c r="H49" s="8">
        <f t="shared" ref="H49" si="6">+B49+D49+F49</f>
        <v>-1157.1199999999999</v>
      </c>
      <c r="J49" s="8">
        <v>-1129.9000000000001</v>
      </c>
    </row>
    <row r="50" spans="1:10" ht="15.75" customHeight="1" thickBot="1" x14ac:dyDescent="0.25">
      <c r="A50" s="5" t="s">
        <v>44</v>
      </c>
      <c r="B50" s="8"/>
      <c r="D50" s="8"/>
      <c r="F50" s="8"/>
      <c r="H50" s="8"/>
      <c r="J50" s="8"/>
    </row>
    <row r="51" spans="1:10" ht="15.75" customHeight="1" thickBot="1" x14ac:dyDescent="0.25">
      <c r="A51" s="5" t="s">
        <v>45</v>
      </c>
      <c r="B51" s="6"/>
      <c r="D51" s="6"/>
      <c r="F51" s="6"/>
      <c r="H51" s="6"/>
      <c r="J51" s="6"/>
    </row>
    <row r="52" spans="1:10" ht="15.75" customHeight="1" thickBot="1" x14ac:dyDescent="0.25">
      <c r="A52" s="5" t="s">
        <v>46</v>
      </c>
      <c r="B52" s="6"/>
      <c r="D52" s="6"/>
      <c r="F52" s="6"/>
      <c r="H52" s="6"/>
      <c r="J52" s="6"/>
    </row>
    <row r="53" spans="1:10" ht="23.25" customHeight="1" thickBot="1" x14ac:dyDescent="0.25">
      <c r="A53" s="5" t="s">
        <v>47</v>
      </c>
      <c r="B53" s="6"/>
      <c r="D53" s="6"/>
      <c r="F53" s="6"/>
      <c r="H53" s="6"/>
      <c r="J53" s="6"/>
    </row>
    <row r="54" spans="1:10" ht="15.75" customHeight="1" thickBot="1" x14ac:dyDescent="0.25">
      <c r="A54" s="5" t="s">
        <v>48</v>
      </c>
      <c r="B54" s="6"/>
      <c r="D54" s="6"/>
      <c r="F54" s="6"/>
      <c r="H54" s="6"/>
      <c r="J54" s="6"/>
    </row>
    <row r="55" spans="1:10" ht="15.75" customHeight="1" thickBot="1" x14ac:dyDescent="0.25">
      <c r="A55" s="9" t="s">
        <v>49</v>
      </c>
      <c r="B55" s="10">
        <f>+B44+B47+B51+B52+B53+B54</f>
        <v>-1153.3</v>
      </c>
      <c r="D55" s="10">
        <f>+D44+D47+D51+D52+D53+D54</f>
        <v>0</v>
      </c>
      <c r="F55" s="10">
        <f>+F44+F47+F51+F52+F53+F54</f>
        <v>117</v>
      </c>
      <c r="H55" s="10">
        <f>+H44+H47+H51+H52+H53+H54</f>
        <v>-1036.3</v>
      </c>
      <c r="J55" s="10">
        <f>+J44+J47+J52+J53+J51</f>
        <v>-997.65000000000009</v>
      </c>
    </row>
    <row r="56" spans="1:10" ht="15.75" customHeight="1" thickBot="1" x14ac:dyDescent="0.25">
      <c r="A56" s="9" t="s">
        <v>50</v>
      </c>
      <c r="B56" s="10">
        <f>+B43+B55</f>
        <v>961.53</v>
      </c>
      <c r="D56" s="10">
        <f>+D43+D55</f>
        <v>-9.3933541500668127E-14</v>
      </c>
      <c r="F56" s="10">
        <f>+F43+F55</f>
        <v>130</v>
      </c>
      <c r="H56" s="10">
        <f>+H43+H55</f>
        <v>961.52000000000157</v>
      </c>
      <c r="J56" s="10">
        <f>+J43+J55</f>
        <v>2115.9700000000016</v>
      </c>
    </row>
    <row r="57" spans="1:10" ht="15.75" customHeight="1" thickBot="1" x14ac:dyDescent="0.25">
      <c r="A57" s="5" t="s">
        <v>51</v>
      </c>
      <c r="B57" s="11">
        <v>-25</v>
      </c>
      <c r="D57" s="8">
        <v>0</v>
      </c>
      <c r="F57" s="8"/>
      <c r="H57" s="8">
        <f t="shared" ref="H57" si="7">+B57+D57+F57</f>
        <v>-25</v>
      </c>
      <c r="J57" s="8">
        <v>-11.49</v>
      </c>
    </row>
    <row r="58" spans="1:10" ht="23.25" customHeight="1" thickBot="1" x14ac:dyDescent="0.25">
      <c r="A58" s="9" t="s">
        <v>52</v>
      </c>
      <c r="B58" s="10">
        <f>+B56+B57</f>
        <v>936.53</v>
      </c>
      <c r="D58" s="10">
        <f>+D56+D57</f>
        <v>-9.3933541500668127E-14</v>
      </c>
      <c r="F58" s="10">
        <f>+F56+F57</f>
        <v>130</v>
      </c>
      <c r="H58" s="10">
        <f>+H56+H57</f>
        <v>936.52000000000157</v>
      </c>
      <c r="J58" s="10">
        <f>+J56+J57</f>
        <v>2104.4800000000018</v>
      </c>
    </row>
    <row r="59" spans="1:10" ht="15.75" customHeight="1" thickBot="1" x14ac:dyDescent="0.25">
      <c r="A59" s="2" t="s">
        <v>53</v>
      </c>
      <c r="B59" s="4">
        <v>0</v>
      </c>
      <c r="D59" s="4"/>
      <c r="F59" s="4"/>
      <c r="H59" s="4">
        <v>0</v>
      </c>
      <c r="J59" s="4">
        <v>0</v>
      </c>
    </row>
    <row r="60" spans="1:10" ht="23.25" customHeight="1" thickBot="1" x14ac:dyDescent="0.25">
      <c r="A60" s="5" t="s">
        <v>54</v>
      </c>
      <c r="B60" s="11">
        <v>0</v>
      </c>
      <c r="D60" s="11">
        <v>0</v>
      </c>
      <c r="F60" s="11"/>
      <c r="H60" s="11">
        <v>0</v>
      </c>
      <c r="J60" s="11"/>
    </row>
    <row r="61" spans="1:10" ht="22.5" customHeight="1" thickBot="1" x14ac:dyDescent="0.25">
      <c r="A61" s="5" t="s">
        <v>55</v>
      </c>
      <c r="B61" s="27">
        <f>+B58+B60</f>
        <v>936.53</v>
      </c>
      <c r="D61" s="28">
        <f>+D58+D60</f>
        <v>-9.3933541500668127E-14</v>
      </c>
      <c r="F61" s="28">
        <f>+F58+F60</f>
        <v>130</v>
      </c>
      <c r="H61" s="27">
        <f>+H58+H60</f>
        <v>936.52000000000157</v>
      </c>
      <c r="J61" s="28">
        <f>+J58</f>
        <v>2104.4800000000018</v>
      </c>
    </row>
    <row r="62" spans="1:10" ht="15" customHeight="1" thickBot="1" x14ac:dyDescent="0.25"/>
    <row r="63" spans="1:10" ht="15" customHeight="1" thickBot="1" x14ac:dyDescent="0.25">
      <c r="A63" s="21" t="s">
        <v>56</v>
      </c>
      <c r="B63" s="22">
        <f>-(+B15+B19+B24+B35+B40+B47+B57)</f>
        <v>15773.66</v>
      </c>
      <c r="D63" s="22">
        <f>-(+D5+D15+D19+D24+D35+D40+D47+D57)</f>
        <v>984.36</v>
      </c>
      <c r="F63" s="22">
        <f>-(+F5+F15+F19+F25+F35+F40+F47+F57)</f>
        <v>555</v>
      </c>
      <c r="H63" s="22">
        <f>+B63+D63+F63</f>
        <v>17313.02</v>
      </c>
      <c r="J63" s="22">
        <f>-(+J5+J15+J19+J24+J35+J40+J47+J57)</f>
        <v>16438.980000000003</v>
      </c>
    </row>
    <row r="64" spans="1:10" ht="15" customHeight="1" x14ac:dyDescent="0.2">
      <c r="A64" s="12"/>
      <c r="B64" s="13"/>
    </row>
    <row r="65" spans="1:10" ht="15" customHeight="1" x14ac:dyDescent="0.2">
      <c r="A65" s="14"/>
      <c r="B65" s="18"/>
      <c r="C65" s="18"/>
      <c r="D65" s="31"/>
      <c r="E65" s="18"/>
      <c r="F65" s="32"/>
      <c r="G65" s="18"/>
      <c r="H65" s="31"/>
      <c r="I65" s="23"/>
      <c r="J65" s="18"/>
    </row>
    <row r="66" spans="1:10" ht="15" customHeight="1" x14ac:dyDescent="0.2">
      <c r="A66" s="20"/>
      <c r="B66" s="7"/>
      <c r="E66" s="7"/>
      <c r="F66" s="7"/>
      <c r="H66" s="7"/>
      <c r="J66" s="7"/>
    </row>
    <row r="67" spans="1:10" ht="15" customHeight="1" x14ac:dyDescent="0.2">
      <c r="A67" s="15"/>
      <c r="B67" s="7"/>
      <c r="C67" s="7"/>
      <c r="D67" s="30"/>
      <c r="E67" s="7"/>
      <c r="F67" s="7"/>
      <c r="G67" s="7"/>
      <c r="H67" s="29"/>
      <c r="J67" s="29"/>
    </row>
    <row r="68" spans="1:10" ht="15" customHeight="1" x14ac:dyDescent="0.2">
      <c r="A68" s="16"/>
      <c r="B68" s="7"/>
      <c r="C68" s="7"/>
      <c r="D68" s="7"/>
      <c r="E68" s="7"/>
      <c r="F68" s="7"/>
      <c r="G68" s="7"/>
      <c r="H68" s="7"/>
      <c r="J68" s="7"/>
    </row>
    <row r="69" spans="1:10" ht="15" customHeight="1" x14ac:dyDescent="0.2">
      <c r="A69" s="15"/>
      <c r="B69" s="7"/>
      <c r="C69" s="7"/>
      <c r="D69" s="7"/>
      <c r="E69" s="7"/>
      <c r="F69" s="7"/>
      <c r="G69" s="7"/>
      <c r="H69" s="7"/>
      <c r="J69" s="7"/>
    </row>
    <row r="70" spans="1:10" ht="15" customHeight="1" x14ac:dyDescent="0.2">
      <c r="B70" s="7"/>
      <c r="C70" s="7"/>
      <c r="D70" s="7"/>
      <c r="E70" s="7"/>
      <c r="G70" s="7"/>
      <c r="H70" s="7"/>
      <c r="J70" s="7"/>
    </row>
    <row r="71" spans="1:10" ht="15" customHeight="1" x14ac:dyDescent="0.2"/>
    <row r="72" spans="1:10" ht="15" customHeight="1" x14ac:dyDescent="0.2"/>
    <row r="73" spans="1:10" ht="15" customHeight="1" x14ac:dyDescent="0.2"/>
    <row r="74" spans="1:10" ht="15" customHeight="1" x14ac:dyDescent="0.2"/>
    <row r="75" spans="1:10" ht="15" customHeight="1" x14ac:dyDescent="0.2"/>
    <row r="76" spans="1:10" ht="15" customHeight="1" x14ac:dyDescent="0.2"/>
    <row r="77" spans="1:10" ht="15" customHeight="1" x14ac:dyDescent="0.2"/>
    <row r="78" spans="1:10" ht="15" customHeight="1" x14ac:dyDescent="0.2"/>
    <row r="79" spans="1:10" ht="15" customHeight="1" x14ac:dyDescent="0.2"/>
    <row r="80" spans="1:10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  <row r="158" customFormat="1" ht="15" customHeight="1" x14ac:dyDescent="0.2"/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b7b46-49c9-4e9d-bafe-fa691e7965ec">
      <Terms xmlns="http://schemas.microsoft.com/office/infopath/2007/PartnerControls"/>
    </lcf76f155ced4ddcb4097134ff3c332f>
    <TaxCatchAll xmlns="5067400a-6fbf-4540-95c3-cbf84e8091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1EAC21E40DCD4085B4A823530B3948" ma:contentTypeVersion="12" ma:contentTypeDescription="Crear nuevo documento." ma:contentTypeScope="" ma:versionID="88080015c2b7cfef50115c6338c77dd3">
  <xsd:schema xmlns:xsd="http://www.w3.org/2001/XMLSchema" xmlns:xs="http://www.w3.org/2001/XMLSchema" xmlns:p="http://schemas.microsoft.com/office/2006/metadata/properties" xmlns:ns2="5aab7b46-49c9-4e9d-bafe-fa691e7965ec" xmlns:ns3="5067400a-6fbf-4540-95c3-cbf84e8091db" targetNamespace="http://schemas.microsoft.com/office/2006/metadata/properties" ma:root="true" ma:fieldsID="d88e44c501ba376155e8f5ce8e85ac27" ns2:_="" ns3:_="">
    <xsd:import namespace="5aab7b46-49c9-4e9d-bafe-fa691e7965ec"/>
    <xsd:import namespace="5067400a-6fbf-4540-95c3-cbf84e8091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b7b46-49c9-4e9d-bafe-fa691e796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dad1b1de-a71d-444c-997a-5c6fe1593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400a-6fbf-4540-95c3-cbf84e8091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b4959a-d548-47d5-9115-904f4856fef1}" ma:internalName="TaxCatchAll" ma:showField="CatchAllData" ma:web="5067400a-6fbf-4540-95c3-cbf84e809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A503A2-A1E0-4057-8BF4-FB5F4B5B4772}">
  <ds:schemaRefs>
    <ds:schemaRef ds:uri="http://schemas.microsoft.com/office/2006/metadata/properties"/>
    <ds:schemaRef ds:uri="http://schemas.microsoft.com/office/infopath/2007/PartnerControls"/>
    <ds:schemaRef ds:uri="5aab7b46-49c9-4e9d-bafe-fa691e7965ec"/>
    <ds:schemaRef ds:uri="5067400a-6fbf-4540-95c3-cbf84e8091db"/>
  </ds:schemaRefs>
</ds:datastoreItem>
</file>

<file path=customXml/itemProps2.xml><?xml version="1.0" encoding="utf-8"?>
<ds:datastoreItem xmlns:ds="http://schemas.openxmlformats.org/officeDocument/2006/customXml" ds:itemID="{0973BC4B-8E58-4F09-B605-8C260051B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CCA6DF-55B3-4DFE-A763-ACB7140B8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b7b46-49c9-4e9d-bafe-fa691e7965ec"/>
    <ds:schemaRef ds:uri="5067400a-6fbf-4540-95c3-cbf84e809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cp:lastPrinted>2025-12-12T12:16:44Z</cp:lastPrinted>
  <dcterms:created xsi:type="dcterms:W3CDTF">2023-03-13T10:14:20Z</dcterms:created>
  <dcterms:modified xsi:type="dcterms:W3CDTF">2026-08-03T10:18:20Z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0x010100E11EAC21E40DCD4085B4A823530B3948</vt:lpwstr>
  </property>
</Properties>
</file>